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08"/>
  <workbookPr filterPrivacy="1"/>
  <xr:revisionPtr revIDLastSave="0" documentId="13_ncr:1_{516A7548-EA96-544D-B3A5-E4BBBD8777A1}" xr6:coauthVersionLast="40" xr6:coauthVersionMax="40" xr10:uidLastSave="{00000000-0000-0000-0000-000000000000}"/>
  <bookViews>
    <workbookView xWindow="0" yWindow="0" windowWidth="25600" windowHeight="16000" xr2:uid="{00000000-000D-0000-FFFF-FFFF00000000}"/>
  </bookViews>
  <sheets>
    <sheet name="Loomine" sheetId="1" r:id="rId1"/>
    <sheet name="Rakendamine" sheetId="2" r:id="rId2"/>
    <sheet name="Käigus hoidmine" sheetId="3" r:id="rId3"/>
    <sheet name="Muud kaasnevad kulud"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23" i="1" l="1"/>
  <c r="I5" i="1"/>
  <c r="I32" i="1" l="1"/>
  <c r="I31" i="1"/>
  <c r="I17" i="1"/>
  <c r="I10" i="1"/>
  <c r="J5" i="1"/>
  <c r="I8" i="1"/>
  <c r="H5" i="1"/>
  <c r="F28" i="1"/>
  <c r="G28" i="1"/>
  <c r="E28" i="1"/>
  <c r="F22" i="1"/>
  <c r="G22" i="1"/>
  <c r="E22" i="1"/>
  <c r="F15" i="1"/>
  <c r="G15" i="1"/>
  <c r="E15" i="1"/>
  <c r="F7" i="1"/>
  <c r="G7" i="1"/>
  <c r="E7" i="1"/>
  <c r="F3" i="1"/>
  <c r="G3" i="1"/>
  <c r="E3" i="1"/>
  <c r="I33" i="1" l="1"/>
  <c r="J33" i="1" s="1"/>
  <c r="J32" i="1"/>
  <c r="I30" i="1"/>
  <c r="J30" i="1" s="1"/>
  <c r="I29" i="1"/>
  <c r="I27" i="1"/>
  <c r="J27" i="1" s="1"/>
  <c r="I26" i="1"/>
  <c r="J26" i="1" s="1"/>
  <c r="I25" i="1"/>
  <c r="J25" i="1" s="1"/>
  <c r="I24" i="1"/>
  <c r="J24" i="1" s="1"/>
  <c r="I21" i="1"/>
  <c r="J21" i="1" s="1"/>
  <c r="I20" i="1"/>
  <c r="J20" i="1" s="1"/>
  <c r="I19" i="1"/>
  <c r="J19" i="1" s="1"/>
  <c r="I18" i="1"/>
  <c r="J18" i="1" s="1"/>
  <c r="I16" i="1"/>
  <c r="J16" i="1" s="1"/>
  <c r="I14" i="1"/>
  <c r="J14" i="1" s="1"/>
  <c r="I13" i="1"/>
  <c r="J13" i="1" s="1"/>
  <c r="I12" i="1"/>
  <c r="J12" i="1" s="1"/>
  <c r="I11" i="1"/>
  <c r="J11" i="1" s="1"/>
  <c r="I9" i="1"/>
  <c r="J9" i="1" s="1"/>
  <c r="J8" i="1"/>
  <c r="I6" i="1"/>
  <c r="J6" i="1" s="1"/>
  <c r="H3" i="1"/>
  <c r="I4" i="1"/>
  <c r="H28" i="1"/>
  <c r="H22" i="1"/>
  <c r="J23" i="1"/>
  <c r="H15" i="1"/>
  <c r="J10" i="1"/>
  <c r="H7" i="1"/>
  <c r="J31" i="1"/>
  <c r="J17" i="1"/>
  <c r="I28" i="1" l="1"/>
  <c r="J29" i="1"/>
  <c r="J28" i="1" s="1"/>
  <c r="I22" i="1"/>
  <c r="J22" i="1"/>
  <c r="I15" i="1"/>
  <c r="J15" i="1"/>
  <c r="J7" i="1"/>
  <c r="I3" i="1"/>
  <c r="I7" i="1"/>
  <c r="J4" i="1"/>
  <c r="J3" i="1" s="1"/>
  <c r="J3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D2" authorId="0" shapeId="0" xr:uid="{BC83E579-2364-45E0-B7C0-E94640BF99A9}">
      <text>
        <r>
          <rPr>
            <sz val="9"/>
            <color rgb="FF000000"/>
            <rFont val="Tahoma"/>
            <family val="2"/>
          </rPr>
          <t xml:space="preserve">*CRUD - lisamine, vaatamine, uuendamine, kustutamine
</t>
        </r>
      </text>
    </comment>
  </commentList>
</comments>
</file>

<file path=xl/sharedStrings.xml><?xml version="1.0" encoding="utf-8"?>
<sst xmlns="http://schemas.openxmlformats.org/spreadsheetml/2006/main" count="65" uniqueCount="64">
  <si>
    <t>Loomine</t>
  </si>
  <si>
    <t>Kokku tunnid</t>
  </si>
  <si>
    <t>Etapp</t>
  </si>
  <si>
    <t>Sotsiaalmoodul</t>
  </si>
  <si>
    <t>Koduõenduse moodul</t>
  </si>
  <si>
    <t>Administreerimise moodul</t>
  </si>
  <si>
    <t>Rakendamine</t>
  </si>
  <si>
    <t>Käigus hoidmine</t>
  </si>
  <si>
    <t>Muud kaasnevad kulud</t>
  </si>
  <si>
    <t>Majutamine</t>
  </si>
  <si>
    <t>Kasutusjuhendite loomine</t>
  </si>
  <si>
    <t>Tegevus</t>
  </si>
  <si>
    <t>Majutus/kuus</t>
  </si>
  <si>
    <t>Hooldus/kuus</t>
  </si>
  <si>
    <t>160 h</t>
  </si>
  <si>
    <t>peakasutajate koolitus</t>
  </si>
  <si>
    <t>60 h</t>
  </si>
  <si>
    <t>SSL sertifikaat</t>
  </si>
  <si>
    <t>299 €/aastas</t>
  </si>
  <si>
    <t>Kehtivuskinnitusteenuse standardpakett</t>
  </si>
  <si>
    <t>1600 €/aastas</t>
  </si>
  <si>
    <t>Süsteemi edasiarendamise ja täienduskulud</t>
  </si>
  <si>
    <t>400 h/aastas</t>
  </si>
  <si>
    <t>Muu (nt. kasutatavuse spetsialist)</t>
  </si>
  <si>
    <t>Üldine arhitektuur</t>
  </si>
  <si>
    <t>Kirjeldus</t>
  </si>
  <si>
    <t>Kasutuslugu / Funktsionaalsus</t>
  </si>
  <si>
    <t>Nõuete analüüs, UI prototüüp</t>
  </si>
  <si>
    <t xml:space="preserve">Süsteemi arendus: frontend, backend, DB  </t>
  </si>
  <si>
    <t>Testimine</t>
  </si>
  <si>
    <t xml:space="preserve">Tehniliste komponentide valik, mittefunktsionaalsete nõuete täitmine, rakenduse mustrid (sh versioonihaldus, õiguste kontroll, mitmekeelsus), </t>
  </si>
  <si>
    <t>Visuaalne disain, navigatsiooni kavandamine</t>
  </si>
  <si>
    <t>Süsteemi karkass, tehniline disain</t>
  </si>
  <si>
    <t>#</t>
  </si>
  <si>
    <t>Asutused CRUD</t>
  </si>
  <si>
    <t>Asutuste kasutajad CRUD</t>
  </si>
  <si>
    <t>Automaat tööd CRUD, vigade analüüs</t>
  </si>
  <si>
    <t>Autentimine ja autoriseerimine, õiguste ja rollide süsteem</t>
  </si>
  <si>
    <t>Kasutajate ligipääsuõiguste haldus</t>
  </si>
  <si>
    <t>Veebiliideste seadistused, haldus</t>
  </si>
  <si>
    <t>Klassifikaatorid, loendid CRUD</t>
  </si>
  <si>
    <t>Selles süsteemi moodulis realiseeritakse peamised vaated ja funktsionaalsused mida saavad kasutada kõik osapooled, nt. kliendi kaart, teenuste kaart, rollipõhine töölaud, kalendri vaade, teavituste loogika. Vaadete arendamisel vastavalt vajadusele tuleb luua liidestused väliste andmekogudega, nt Eesti Rahvastiku Register (RR), Tesvise infosüsteem (TIS) jt.</t>
  </si>
  <si>
    <t>Ühismoodul, veebiteenuste moodul</t>
  </si>
  <si>
    <t>Süsteemi moodul, kus asub süsteemi (asutuste) administraatoritele mõeldud funktsionaalsus, sh. partnerite asutuste haldus, veebiliideste parameetrite seadistamine, logide ülevaatus, automaat tööde juhtimine</t>
  </si>
  <si>
    <t>Kliendikaart CRUD, sh. liidestus vähemalt ADS-ga, RR-ga, TIS-ga, SKAIS-ga. Andmete korraline sünkroniseerimine, vastava triggerite alusel teavituste saatmine / töövoogude alustamine, printimise kõlblik mall</t>
  </si>
  <si>
    <t>Lepingute (lisade) mallid CRUD, Digi-Allkirjastamine, alla-, üles laadimine, välja printimine</t>
  </si>
  <si>
    <t>Teenuste kaart CRUD</t>
  </si>
  <si>
    <t>Rollipõhised töölauad (vähemalt 5 vaadet, e. Klient, hooldusjuht, hooldustöötaja, õiendusjuht, koduõde)</t>
  </si>
  <si>
    <t>Rollipõhised kalendrivaated (vähemalt 3 vaadet, e. klient näeb endakohta planeeritud tegevused, hooldustöötaja / koduõde näeb talle planeeritud tegevused)(Kaleendri vaade näitab tööülesannete nimekija päeva kaupa. Ei ole mõeldud ülesannete planeerimiseks tööaja ajanormide/ palkade arvestamise seisukohast)</t>
  </si>
  <si>
    <t>Kliendi hindamise vorm CRUD, andmevahetus SKAIS-ga, TIS-ga, STAR-iga, RR-ga, välja printimine</t>
  </si>
  <si>
    <t>Koduteenuse osutamise otsuse vorm CRUD</t>
  </si>
  <si>
    <t>Järelvalve akti vorm CRUD</t>
  </si>
  <si>
    <t>Hooldusplaani vorm (laiendab teenuse kaarti ja sisaldab tööülesandeid)</t>
  </si>
  <si>
    <t>Tööülesannete kaart CRUD, töövogude juurutamine, tööaja ja teavituste täitmine, järjestamine, filtreerimine, erinevate väljade lukustamine vastavalt rollile</t>
  </si>
  <si>
    <t>Selles süsteemi moodulis realiseeritakse sotsiaal valdkonna spetsifilised vormid, vaated, hindamis instrumendid, aruanded</t>
  </si>
  <si>
    <t>Õiendusplaani vorm (laiendab teenuse kaarti ja sisaldab tööülesandeid)</t>
  </si>
  <si>
    <t>Kliendi (patsiendi) seisundi hindamise vorm CRUD</t>
  </si>
  <si>
    <t>Suunamis kirja allalaadimine TIS-st, sellepealt töövogude käivitamine</t>
  </si>
  <si>
    <t>Aruannete ja statistika mallide loomine (xml, pdf), raportite väljastamine (pdf). Mallide lõplik kogus selgub detail analüüsi käigus (tunnid ühe aruanne kohta)</t>
  </si>
  <si>
    <t>Hindamisinstrumenditide vormid CRUD, välja printimine, statistika vaated (tunnid ühe küsimustiku kohta)</t>
  </si>
  <si>
    <t>Kõik kokku (h):</t>
  </si>
  <si>
    <t>Süsteemi logid CRUD, filtreerimine, otsing</t>
  </si>
  <si>
    <t>Selles süsteemi moodulis realiseeritakse koduõenduse valdkonna spetsifilised vormid, vaated, hindamis instrumendid, aruanded</t>
  </si>
  <si>
    <t>Projektijuhtimine, dokumentatsioon, koolitus, paigaldus, garantii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</si>
</sst>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quot;;[Red]\-#,##0\ &quot;€&quot;"/>
  </numFmts>
  <fonts count="8" x14ac:knownFonts="1">
    <font>
      <sz val="11"/>
      <color theme="1"/>
      <name val="Calibri"/>
      <family val="2"/>
      <scheme val="minor"/>
    </font>
    <font>
      <sz val="16"/>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20"/>
      <color theme="0"/>
      <name val="Calibri"/>
      <family val="2"/>
      <scheme val="minor"/>
    </font>
    <font>
      <sz val="9"/>
      <color rgb="FF000000"/>
      <name val="Tahoma"/>
      <family val="2"/>
    </font>
  </fonts>
  <fills count="5">
    <fill>
      <patternFill patternType="none"/>
    </fill>
    <fill>
      <patternFill patternType="gray125"/>
    </fill>
    <fill>
      <patternFill patternType="solid">
        <fgColor theme="8"/>
      </patternFill>
    </fill>
    <fill>
      <patternFill patternType="solid">
        <fgColor theme="9"/>
      </patternFill>
    </fill>
    <fill>
      <patternFill patternType="solid">
        <fgColor theme="9" tint="0.59999389629810485"/>
        <bgColor indexed="65"/>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5" fillId="2" borderId="0" applyNumberFormat="0" applyBorder="0" applyAlignment="0" applyProtection="0"/>
    <xf numFmtId="0" fontId="5" fillId="3" borderId="0" applyNumberFormat="0" applyBorder="0" applyAlignment="0" applyProtection="0"/>
    <xf numFmtId="0" fontId="2" fillId="4" borderId="0" applyNumberFormat="0" applyBorder="0" applyAlignment="0" applyProtection="0"/>
  </cellStyleXfs>
  <cellXfs count="21">
    <xf numFmtId="0" fontId="0" fillId="0" borderId="0" xfId="0"/>
    <xf numFmtId="0" fontId="0" fillId="0" borderId="0" xfId="0" applyAlignment="1">
      <alignment wrapText="1"/>
    </xf>
    <xf numFmtId="0" fontId="1" fillId="0" borderId="0" xfId="0" applyFont="1"/>
    <xf numFmtId="0" fontId="0" fillId="0" borderId="1" xfId="0" applyFont="1" applyBorder="1"/>
    <xf numFmtId="0" fontId="0" fillId="0" borderId="1" xfId="0" applyBorder="1"/>
    <xf numFmtId="164" fontId="0" fillId="0" borderId="0" xfId="0" applyNumberFormat="1"/>
    <xf numFmtId="0" fontId="1" fillId="0" borderId="0" xfId="0" applyFont="1" applyAlignment="1">
      <alignment vertical="justify"/>
    </xf>
    <xf numFmtId="0" fontId="0" fillId="0" borderId="0" xfId="0" applyAlignment="1">
      <alignment vertical="justify"/>
    </xf>
    <xf numFmtId="0" fontId="4" fillId="0" borderId="0" xfId="0" applyFont="1"/>
    <xf numFmtId="0" fontId="3" fillId="2" borderId="0" xfId="1" applyFont="1" applyAlignment="1">
      <alignment horizontal="center" vertical="center"/>
    </xf>
    <xf numFmtId="0" fontId="3" fillId="2" borderId="0" xfId="1" applyFont="1" applyAlignment="1">
      <alignment horizontal="center" vertical="center" wrapText="1"/>
    </xf>
    <xf numFmtId="0" fontId="2" fillId="4" borderId="0" xfId="3" applyAlignment="1">
      <alignment vertical="justify"/>
    </xf>
    <xf numFmtId="0" fontId="2" fillId="4" borderId="0" xfId="3"/>
    <xf numFmtId="0" fontId="0" fillId="4" borderId="0" xfId="3" applyFont="1" applyAlignment="1">
      <alignment vertical="justify"/>
    </xf>
    <xf numFmtId="0" fontId="3" fillId="2" borderId="0" xfId="1" applyFont="1" applyAlignment="1">
      <alignment vertical="justify"/>
    </xf>
    <xf numFmtId="0" fontId="5" fillId="2" borderId="0" xfId="1"/>
    <xf numFmtId="0" fontId="5" fillId="2" borderId="0" xfId="1" applyAlignment="1">
      <alignment vertical="justify"/>
    </xf>
    <xf numFmtId="0" fontId="5" fillId="3" borderId="0" xfId="2"/>
    <xf numFmtId="0" fontId="6" fillId="2" borderId="0" xfId="1" applyFont="1"/>
    <xf numFmtId="0" fontId="0" fillId="0" borderId="0" xfId="0" applyAlignment="1">
      <alignment horizontal="center" vertical="center"/>
    </xf>
    <xf numFmtId="0" fontId="6" fillId="2" borderId="0" xfId="1" applyFont="1" applyAlignment="1">
      <alignment horizontal="center"/>
    </xf>
  </cellXfs>
  <cellStyles count="4">
    <cellStyle name="40% - Accent6" xfId="3" builtinId="51"/>
    <cellStyle name="Accent5" xfId="1" builtinId="45"/>
    <cellStyle name="Accent6" xfId="2" builtinId="49"/>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4"/>
  <sheetViews>
    <sheetView tabSelected="1" zoomScale="115" zoomScaleNormal="115" workbookViewId="0">
      <pane xSplit="1" ySplit="2" topLeftCell="B3" activePane="bottomRight" state="frozen"/>
      <selection pane="topRight" activeCell="B1" sqref="B1"/>
      <selection pane="bottomLeft" activeCell="A3" sqref="A3"/>
      <selection pane="bottomRight" activeCell="I36" sqref="I36"/>
    </sheetView>
  </sheetViews>
  <sheetFormatPr baseColWidth="10" defaultColWidth="8.83203125" defaultRowHeight="15" x14ac:dyDescent="0.2"/>
  <cols>
    <col min="1" max="1" width="7.33203125" customWidth="1"/>
    <col min="2" max="2" width="34.5" style="7" customWidth="1"/>
    <col min="3" max="3" width="40.5" style="7" customWidth="1"/>
    <col min="4" max="4" width="58" style="7" customWidth="1"/>
    <col min="5" max="6" width="16.83203125" customWidth="1"/>
    <col min="7" max="7" width="17.5" customWidth="1"/>
    <col min="8" max="8" width="16.83203125" customWidth="1"/>
    <col min="9" max="9" width="20.5" customWidth="1"/>
    <col min="10" max="10" width="16.83203125" style="8" customWidth="1"/>
  </cols>
  <sheetData>
    <row r="1" spans="1:10" ht="22" x14ac:dyDescent="0.2">
      <c r="B1" s="6" t="s">
        <v>0</v>
      </c>
      <c r="C1" s="6"/>
      <c r="D1" s="6"/>
    </row>
    <row r="2" spans="1:10" ht="64" x14ac:dyDescent="0.2">
      <c r="A2" s="9" t="s">
        <v>33</v>
      </c>
      <c r="B2" s="9" t="s">
        <v>2</v>
      </c>
      <c r="C2" s="9" t="s">
        <v>25</v>
      </c>
      <c r="D2" s="14" t="s">
        <v>26</v>
      </c>
      <c r="E2" s="10" t="s">
        <v>27</v>
      </c>
      <c r="F2" s="10" t="s">
        <v>23</v>
      </c>
      <c r="G2" s="10" t="s">
        <v>28</v>
      </c>
      <c r="H2" s="10" t="s">
        <v>29</v>
      </c>
      <c r="I2" s="10" t="s">
        <v>63</v>
      </c>
      <c r="J2" s="10" t="s">
        <v>1</v>
      </c>
    </row>
    <row r="3" spans="1:10" ht="64" x14ac:dyDescent="0.2">
      <c r="A3" s="19">
        <v>1</v>
      </c>
      <c r="B3" s="11" t="s">
        <v>24</v>
      </c>
      <c r="C3" s="11" t="s">
        <v>30</v>
      </c>
      <c r="D3" s="11"/>
      <c r="E3" s="12">
        <f>SUM(E4:E6)</f>
        <v>156</v>
      </c>
      <c r="F3" s="12">
        <f t="shared" ref="F3:J3" si="0">SUM(F4:F6)</f>
        <v>32</v>
      </c>
      <c r="G3" s="12">
        <f t="shared" si="0"/>
        <v>260</v>
      </c>
      <c r="H3" s="12">
        <f t="shared" si="0"/>
        <v>100</v>
      </c>
      <c r="I3" s="12">
        <f t="shared" si="0"/>
        <v>109</v>
      </c>
      <c r="J3" s="17">
        <f t="shared" si="0"/>
        <v>657</v>
      </c>
    </row>
    <row r="4" spans="1:10" ht="16" x14ac:dyDescent="0.2">
      <c r="A4" s="19"/>
      <c r="D4" s="7" t="s">
        <v>32</v>
      </c>
      <c r="E4">
        <v>46</v>
      </c>
      <c r="G4">
        <v>100</v>
      </c>
      <c r="H4">
        <v>40</v>
      </c>
      <c r="I4">
        <f>ROUND(SUM(E4:H4)*0.2,0)</f>
        <v>37</v>
      </c>
      <c r="J4" s="8">
        <f>SUM(E4:I4)</f>
        <v>223</v>
      </c>
    </row>
    <row r="5" spans="1:10" ht="16" x14ac:dyDescent="0.2">
      <c r="A5" s="19"/>
      <c r="D5" s="7" t="s">
        <v>31</v>
      </c>
      <c r="E5">
        <v>64</v>
      </c>
      <c r="F5">
        <v>32</v>
      </c>
      <c r="H5">
        <f t="shared" ref="H5:H6" si="1">ROUND(G5*0.3,0)</f>
        <v>0</v>
      </c>
      <c r="I5">
        <f>ROUND(SUM(E5:H5)*0.2,0)</f>
        <v>19</v>
      </c>
      <c r="J5" s="8">
        <f t="shared" ref="J5:J6" si="2">SUM(E5:I5)</f>
        <v>115</v>
      </c>
    </row>
    <row r="6" spans="1:10" ht="16" x14ac:dyDescent="0.2">
      <c r="A6" s="19"/>
      <c r="D6" s="7" t="s">
        <v>37</v>
      </c>
      <c r="E6">
        <v>46</v>
      </c>
      <c r="G6">
        <v>160</v>
      </c>
      <c r="H6">
        <v>60</v>
      </c>
      <c r="I6">
        <f>ROUND(SUM(E6:H6)*0.2,0)</f>
        <v>53</v>
      </c>
      <c r="J6" s="8">
        <f t="shared" si="2"/>
        <v>319</v>
      </c>
    </row>
    <row r="7" spans="1:10" ht="80" x14ac:dyDescent="0.2">
      <c r="A7" s="19">
        <v>2</v>
      </c>
      <c r="B7" s="11" t="s">
        <v>5</v>
      </c>
      <c r="C7" s="13" t="s">
        <v>43</v>
      </c>
      <c r="D7" s="11"/>
      <c r="E7" s="12">
        <f>SUM(E8:E14)</f>
        <v>69</v>
      </c>
      <c r="F7" s="12">
        <f t="shared" ref="F7:J7" si="3">SUM(F8:F14)</f>
        <v>0</v>
      </c>
      <c r="G7" s="12">
        <f t="shared" si="3"/>
        <v>388</v>
      </c>
      <c r="H7" s="12">
        <f t="shared" si="3"/>
        <v>164</v>
      </c>
      <c r="I7" s="12">
        <f t="shared" si="3"/>
        <v>124</v>
      </c>
      <c r="J7" s="17">
        <f t="shared" si="3"/>
        <v>745</v>
      </c>
    </row>
    <row r="8" spans="1:10" ht="16" x14ac:dyDescent="0.2">
      <c r="A8" s="19"/>
      <c r="D8" s="7" t="s">
        <v>40</v>
      </c>
      <c r="E8">
        <v>9</v>
      </c>
      <c r="G8">
        <v>80</v>
      </c>
      <c r="H8">
        <v>32</v>
      </c>
      <c r="I8">
        <f>ROUND(SUM(E8:H8)*0.2,0)</f>
        <v>24</v>
      </c>
      <c r="J8" s="8">
        <f>SUM(E8:I8)</f>
        <v>145</v>
      </c>
    </row>
    <row r="9" spans="1:10" ht="16" x14ac:dyDescent="0.2">
      <c r="A9" s="19"/>
      <c r="D9" s="7" t="s">
        <v>61</v>
      </c>
      <c r="E9">
        <v>18</v>
      </c>
      <c r="G9">
        <v>80</v>
      </c>
      <c r="H9">
        <v>32</v>
      </c>
      <c r="I9">
        <f>ROUND(SUM(E9:H9)*0.2,0)</f>
        <v>26</v>
      </c>
      <c r="J9" s="8">
        <f t="shared" ref="J9:J14" si="4">SUM(E9:I9)</f>
        <v>156</v>
      </c>
    </row>
    <row r="10" spans="1:10" ht="16" x14ac:dyDescent="0.2">
      <c r="A10" s="19"/>
      <c r="D10" s="7" t="s">
        <v>36</v>
      </c>
      <c r="E10">
        <v>10</v>
      </c>
      <c r="G10">
        <v>60</v>
      </c>
      <c r="H10">
        <v>24</v>
      </c>
      <c r="I10">
        <f>ROUND(SUM(E10:H10)*0.2,0)</f>
        <v>19</v>
      </c>
      <c r="J10" s="8">
        <f t="shared" si="4"/>
        <v>113</v>
      </c>
    </row>
    <row r="11" spans="1:10" ht="16" x14ac:dyDescent="0.2">
      <c r="A11" s="19"/>
      <c r="D11" s="7" t="s">
        <v>34</v>
      </c>
      <c r="E11">
        <v>7</v>
      </c>
      <c r="G11">
        <v>40</v>
      </c>
      <c r="H11">
        <v>20</v>
      </c>
      <c r="I11">
        <f>ROUND(SUM(E11:H11)*0.2,0)</f>
        <v>13</v>
      </c>
      <c r="J11" s="8">
        <f t="shared" si="4"/>
        <v>80</v>
      </c>
    </row>
    <row r="12" spans="1:10" ht="16" x14ac:dyDescent="0.2">
      <c r="A12" s="19"/>
      <c r="D12" s="7" t="s">
        <v>35</v>
      </c>
      <c r="E12">
        <v>7</v>
      </c>
      <c r="G12">
        <v>48</v>
      </c>
      <c r="H12">
        <v>20</v>
      </c>
      <c r="I12">
        <f>ROUND(SUM(E12:H12)*0.2,0)</f>
        <v>15</v>
      </c>
      <c r="J12" s="8">
        <f t="shared" si="4"/>
        <v>90</v>
      </c>
    </row>
    <row r="13" spans="1:10" ht="16" x14ac:dyDescent="0.2">
      <c r="A13" s="19"/>
      <c r="D13" s="7" t="s">
        <v>38</v>
      </c>
      <c r="E13">
        <v>12</v>
      </c>
      <c r="G13">
        <v>48</v>
      </c>
      <c r="H13">
        <v>20</v>
      </c>
      <c r="I13">
        <f>ROUND(SUM(E13:H13)*0.2,0)</f>
        <v>16</v>
      </c>
      <c r="J13" s="8">
        <f t="shared" si="4"/>
        <v>96</v>
      </c>
    </row>
    <row r="14" spans="1:10" ht="16" x14ac:dyDescent="0.2">
      <c r="A14" s="19"/>
      <c r="D14" s="7" t="s">
        <v>39</v>
      </c>
      <c r="E14">
        <v>6</v>
      </c>
      <c r="G14">
        <v>32</v>
      </c>
      <c r="H14">
        <v>16</v>
      </c>
      <c r="I14">
        <f>ROUND(SUM(E14:H14)*0.2,0)</f>
        <v>11</v>
      </c>
      <c r="J14" s="8">
        <f t="shared" si="4"/>
        <v>65</v>
      </c>
    </row>
    <row r="15" spans="1:10" ht="128" x14ac:dyDescent="0.2">
      <c r="A15" s="19">
        <v>3</v>
      </c>
      <c r="B15" s="11" t="s">
        <v>42</v>
      </c>
      <c r="C15" s="11" t="s">
        <v>41</v>
      </c>
      <c r="D15" s="11"/>
      <c r="E15" s="12">
        <f>SUM(E16:E21)</f>
        <v>96</v>
      </c>
      <c r="F15" s="12">
        <f t="shared" ref="F15:J15" si="5">SUM(F16:F21)</f>
        <v>36</v>
      </c>
      <c r="G15" s="12">
        <f t="shared" si="5"/>
        <v>470</v>
      </c>
      <c r="H15" s="12">
        <f t="shared" si="5"/>
        <v>178</v>
      </c>
      <c r="I15" s="12">
        <f t="shared" si="5"/>
        <v>157</v>
      </c>
      <c r="J15" s="17">
        <f t="shared" si="5"/>
        <v>937</v>
      </c>
    </row>
    <row r="16" spans="1:10" ht="48" x14ac:dyDescent="0.2">
      <c r="A16" s="19"/>
      <c r="D16" s="1" t="s">
        <v>44</v>
      </c>
      <c r="E16">
        <v>14</v>
      </c>
      <c r="G16">
        <v>80</v>
      </c>
      <c r="H16">
        <v>32</v>
      </c>
      <c r="I16">
        <f>ROUND(SUM(E16:H16)*0.2,0)</f>
        <v>25</v>
      </c>
      <c r="J16" s="8">
        <f>SUM(E16:I16)</f>
        <v>151</v>
      </c>
    </row>
    <row r="17" spans="1:10" ht="32" x14ac:dyDescent="0.2">
      <c r="A17" s="19"/>
      <c r="D17" s="7" t="s">
        <v>45</v>
      </c>
      <c r="E17">
        <v>14</v>
      </c>
      <c r="G17">
        <v>60</v>
      </c>
      <c r="H17">
        <v>24</v>
      </c>
      <c r="I17">
        <f>ROUND(SUM(E17:H17)*0.2,0)</f>
        <v>20</v>
      </c>
      <c r="J17" s="8">
        <f t="shared" ref="J17:J21" si="6">SUM(E17:I17)</f>
        <v>118</v>
      </c>
    </row>
    <row r="18" spans="1:10" ht="16" x14ac:dyDescent="0.2">
      <c r="A18" s="19"/>
      <c r="D18" s="7" t="s">
        <v>46</v>
      </c>
      <c r="E18">
        <v>10</v>
      </c>
      <c r="G18">
        <v>40</v>
      </c>
      <c r="H18">
        <v>16</v>
      </c>
      <c r="I18">
        <f>ROUND(SUM(E18:H18)*0.2,0)</f>
        <v>13</v>
      </c>
      <c r="J18" s="8">
        <f t="shared" si="6"/>
        <v>79</v>
      </c>
    </row>
    <row r="19" spans="1:10" ht="48" x14ac:dyDescent="0.2">
      <c r="A19" s="19"/>
      <c r="D19" s="7" t="s">
        <v>53</v>
      </c>
      <c r="E19">
        <v>20</v>
      </c>
      <c r="G19">
        <v>60</v>
      </c>
      <c r="H19">
        <v>24</v>
      </c>
      <c r="I19">
        <f>ROUND(SUM(E19:H19)*0.2,0)</f>
        <v>21</v>
      </c>
      <c r="J19" s="8">
        <f t="shared" si="6"/>
        <v>125</v>
      </c>
    </row>
    <row r="20" spans="1:10" ht="32" x14ac:dyDescent="0.2">
      <c r="A20" s="19"/>
      <c r="D20" s="7" t="s">
        <v>47</v>
      </c>
      <c r="E20">
        <v>24</v>
      </c>
      <c r="F20">
        <v>24</v>
      </c>
      <c r="G20">
        <v>140</v>
      </c>
      <c r="H20">
        <v>50</v>
      </c>
      <c r="I20">
        <f>ROUND(SUM(E20:H20)*0.2,0)</f>
        <v>48</v>
      </c>
      <c r="J20" s="8">
        <f t="shared" si="6"/>
        <v>286</v>
      </c>
    </row>
    <row r="21" spans="1:10" ht="80" x14ac:dyDescent="0.2">
      <c r="A21" s="19"/>
      <c r="D21" s="7" t="s">
        <v>48</v>
      </c>
      <c r="E21">
        <v>14</v>
      </c>
      <c r="F21">
        <v>12</v>
      </c>
      <c r="G21">
        <v>90</v>
      </c>
      <c r="H21">
        <v>32</v>
      </c>
      <c r="I21">
        <f>ROUND(SUM(E21:H21)*0.2,0)</f>
        <v>30</v>
      </c>
      <c r="J21" s="8">
        <f t="shared" si="6"/>
        <v>178</v>
      </c>
    </row>
    <row r="22" spans="1:10" ht="48" x14ac:dyDescent="0.2">
      <c r="A22" s="19">
        <v>4</v>
      </c>
      <c r="B22" s="11" t="s">
        <v>3</v>
      </c>
      <c r="C22" s="13" t="s">
        <v>54</v>
      </c>
      <c r="D22" s="11"/>
      <c r="E22" s="12">
        <f>SUM(E23:E27)</f>
        <v>58</v>
      </c>
      <c r="F22" s="12">
        <f t="shared" ref="F22:I22" si="7">SUM(F23:F27)</f>
        <v>12</v>
      </c>
      <c r="G22" s="12">
        <f t="shared" si="7"/>
        <v>380</v>
      </c>
      <c r="H22" s="12">
        <f t="shared" si="7"/>
        <v>198</v>
      </c>
      <c r="I22" s="12">
        <f t="shared" si="7"/>
        <v>129</v>
      </c>
      <c r="J22" s="17">
        <f>SUM(J23:J27)</f>
        <v>777</v>
      </c>
    </row>
    <row r="23" spans="1:10" ht="32" x14ac:dyDescent="0.2">
      <c r="A23" s="19"/>
      <c r="D23" s="7" t="s">
        <v>49</v>
      </c>
      <c r="E23">
        <v>30</v>
      </c>
      <c r="G23">
        <v>160</v>
      </c>
      <c r="H23">
        <v>110</v>
      </c>
      <c r="I23">
        <f>ROUND(SUM(E23:H23)*0.2,0)</f>
        <v>60</v>
      </c>
      <c r="J23" s="8">
        <f>SUM(E23:I23)</f>
        <v>360</v>
      </c>
    </row>
    <row r="24" spans="1:10" ht="16" x14ac:dyDescent="0.2">
      <c r="A24" s="19"/>
      <c r="D24" s="7" t="s">
        <v>50</v>
      </c>
      <c r="E24">
        <v>10</v>
      </c>
      <c r="G24">
        <v>60</v>
      </c>
      <c r="H24">
        <v>24</v>
      </c>
      <c r="I24">
        <f>ROUND(SUM(E24:H24)*0.2,0)</f>
        <v>19</v>
      </c>
      <c r="J24" s="8">
        <f t="shared" ref="J24:J27" si="8">SUM(E24:I24)</f>
        <v>113</v>
      </c>
    </row>
    <row r="25" spans="1:10" ht="16" x14ac:dyDescent="0.2">
      <c r="A25" s="19"/>
      <c r="D25" s="7" t="s">
        <v>51</v>
      </c>
      <c r="E25">
        <v>6</v>
      </c>
      <c r="G25">
        <v>40</v>
      </c>
      <c r="H25">
        <v>16</v>
      </c>
      <c r="I25">
        <f>ROUND(SUM(E25:H25)*0.2,0)</f>
        <v>12</v>
      </c>
      <c r="J25" s="8">
        <f t="shared" si="8"/>
        <v>74</v>
      </c>
    </row>
    <row r="26" spans="1:10" ht="16" x14ac:dyDescent="0.2">
      <c r="A26" s="19"/>
      <c r="D26" s="7" t="s">
        <v>52</v>
      </c>
      <c r="E26">
        <v>6</v>
      </c>
      <c r="F26">
        <v>6</v>
      </c>
      <c r="G26">
        <v>60</v>
      </c>
      <c r="H26">
        <v>24</v>
      </c>
      <c r="I26">
        <f>ROUND(SUM(E26:H26)*0.2,0)</f>
        <v>19</v>
      </c>
      <c r="J26" s="8">
        <f t="shared" si="8"/>
        <v>115</v>
      </c>
    </row>
    <row r="27" spans="1:10" ht="48" x14ac:dyDescent="0.2">
      <c r="A27" s="19"/>
      <c r="D27" s="7" t="s">
        <v>58</v>
      </c>
      <c r="E27">
        <v>6</v>
      </c>
      <c r="F27">
        <v>6</v>
      </c>
      <c r="G27">
        <v>60</v>
      </c>
      <c r="H27">
        <v>24</v>
      </c>
      <c r="I27">
        <f>ROUND(SUM(E27:H27)*0.2,0)</f>
        <v>19</v>
      </c>
      <c r="J27" s="8">
        <f t="shared" si="8"/>
        <v>115</v>
      </c>
    </row>
    <row r="28" spans="1:10" ht="48" x14ac:dyDescent="0.2">
      <c r="A28" s="19">
        <v>5</v>
      </c>
      <c r="B28" s="11" t="s">
        <v>4</v>
      </c>
      <c r="C28" s="13" t="s">
        <v>62</v>
      </c>
      <c r="D28" s="11"/>
      <c r="E28" s="12">
        <f>SUM(E29:E33)</f>
        <v>38</v>
      </c>
      <c r="F28" s="12">
        <f t="shared" ref="F28:H28" si="9">SUM(F29:F33)</f>
        <v>12</v>
      </c>
      <c r="G28" s="12">
        <f t="shared" si="9"/>
        <v>260</v>
      </c>
      <c r="H28" s="12">
        <f t="shared" si="9"/>
        <v>104</v>
      </c>
      <c r="I28" s="12">
        <f>SUM(I29:I33)</f>
        <v>82</v>
      </c>
      <c r="J28" s="17">
        <f>SUM(J29:J33)</f>
        <v>496</v>
      </c>
    </row>
    <row r="29" spans="1:10" ht="32" x14ac:dyDescent="0.2">
      <c r="A29" s="19"/>
      <c r="D29" s="7" t="s">
        <v>59</v>
      </c>
      <c r="E29">
        <v>8</v>
      </c>
      <c r="G29">
        <v>60</v>
      </c>
      <c r="H29">
        <v>24</v>
      </c>
      <c r="I29">
        <f>ROUND(SUM(E29:H29)*0.2,0)</f>
        <v>18</v>
      </c>
      <c r="J29" s="8">
        <f>SUM(E29:I29)</f>
        <v>110</v>
      </c>
    </row>
    <row r="30" spans="1:10" ht="16" x14ac:dyDescent="0.2">
      <c r="A30" s="19"/>
      <c r="D30" s="7" t="s">
        <v>56</v>
      </c>
      <c r="E30">
        <v>10</v>
      </c>
      <c r="G30">
        <v>40</v>
      </c>
      <c r="H30">
        <v>16</v>
      </c>
      <c r="I30">
        <f>ROUND(SUM(E30:H30)*0.2,0)</f>
        <v>13</v>
      </c>
      <c r="J30" s="8">
        <f t="shared" ref="J30:J33" si="10">SUM(E30:I30)</f>
        <v>79</v>
      </c>
    </row>
    <row r="31" spans="1:10" ht="16" x14ac:dyDescent="0.2">
      <c r="A31" s="19"/>
      <c r="D31" s="7" t="s">
        <v>57</v>
      </c>
      <c r="E31">
        <v>8</v>
      </c>
      <c r="G31">
        <v>40</v>
      </c>
      <c r="H31">
        <v>16</v>
      </c>
      <c r="I31">
        <f>ROUND(SUM(E31:H31)*0.2,0)</f>
        <v>13</v>
      </c>
      <c r="J31" s="8">
        <f t="shared" si="10"/>
        <v>77</v>
      </c>
    </row>
    <row r="32" spans="1:10" ht="16" x14ac:dyDescent="0.2">
      <c r="A32" s="19"/>
      <c r="D32" s="7" t="s">
        <v>55</v>
      </c>
      <c r="E32">
        <v>6</v>
      </c>
      <c r="F32">
        <v>6</v>
      </c>
      <c r="G32">
        <v>60</v>
      </c>
      <c r="H32">
        <v>24</v>
      </c>
      <c r="I32">
        <f>ROUND(SUM(E32:H32)*0.2,0)</f>
        <v>19</v>
      </c>
      <c r="J32" s="8">
        <f t="shared" si="10"/>
        <v>115</v>
      </c>
    </row>
    <row r="33" spans="1:10" ht="48" x14ac:dyDescent="0.2">
      <c r="A33" s="19"/>
      <c r="D33" s="7" t="s">
        <v>58</v>
      </c>
      <c r="E33">
        <v>6</v>
      </c>
      <c r="F33">
        <v>6</v>
      </c>
      <c r="G33">
        <v>60</v>
      </c>
      <c r="H33">
        <v>24</v>
      </c>
      <c r="I33">
        <f>ROUND(SUM(E33:H33)*0.2,0)</f>
        <v>19</v>
      </c>
      <c r="J33" s="8">
        <f t="shared" si="10"/>
        <v>115</v>
      </c>
    </row>
    <row r="34" spans="1:10" ht="26" x14ac:dyDescent="0.3">
      <c r="A34" s="15"/>
      <c r="B34" s="16"/>
      <c r="C34" s="16"/>
      <c r="D34" s="16"/>
      <c r="E34" s="15"/>
      <c r="F34" s="15"/>
      <c r="G34" s="15"/>
      <c r="H34" s="20" t="s">
        <v>60</v>
      </c>
      <c r="I34" s="20"/>
      <c r="J34" s="18">
        <f>SUM(J28,J22,J15,J7,J3)</f>
        <v>3612</v>
      </c>
    </row>
  </sheetData>
  <mergeCells count="6">
    <mergeCell ref="H34:I34"/>
    <mergeCell ref="A3:A6"/>
    <mergeCell ref="A15:A21"/>
    <mergeCell ref="A22:A27"/>
    <mergeCell ref="A28:A33"/>
    <mergeCell ref="A7:A14"/>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508AB8-833E-40E9-B037-FCE35813A0BE}">
  <dimension ref="A1:C5"/>
  <sheetViews>
    <sheetView workbookViewId="0">
      <selection activeCell="D24" sqref="D24"/>
    </sheetView>
  </sheetViews>
  <sheetFormatPr baseColWidth="10" defaultColWidth="8.83203125" defaultRowHeight="15" x14ac:dyDescent="0.2"/>
  <cols>
    <col min="1" max="1" width="24.83203125" bestFit="1" customWidth="1"/>
  </cols>
  <sheetData>
    <row r="1" spans="1:3" ht="21" x14ac:dyDescent="0.25">
      <c r="A1" s="2" t="s">
        <v>6</v>
      </c>
    </row>
    <row r="2" spans="1:3" x14ac:dyDescent="0.2">
      <c r="A2" s="3" t="s">
        <v>11</v>
      </c>
      <c r="B2" s="4"/>
      <c r="C2" s="4"/>
    </row>
    <row r="3" spans="1:3" x14ac:dyDescent="0.2">
      <c r="A3" t="s">
        <v>9</v>
      </c>
      <c r="B3" s="5">
        <v>3000</v>
      </c>
    </row>
    <row r="4" spans="1:3" x14ac:dyDescent="0.2">
      <c r="A4" t="s">
        <v>10</v>
      </c>
      <c r="B4" t="s">
        <v>14</v>
      </c>
    </row>
    <row r="5" spans="1:3" x14ac:dyDescent="0.2">
      <c r="A5" t="s">
        <v>15</v>
      </c>
      <c r="B5" t="s">
        <v>16</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0E1C0-ECC8-4018-AC72-6911657DBBF8}">
  <dimension ref="A1:B3"/>
  <sheetViews>
    <sheetView workbookViewId="0">
      <selection activeCell="B4" sqref="B4"/>
    </sheetView>
  </sheetViews>
  <sheetFormatPr baseColWidth="10" defaultColWidth="8.83203125" defaultRowHeight="15" x14ac:dyDescent="0.2"/>
  <cols>
    <col min="1" max="1" width="14.5" customWidth="1"/>
  </cols>
  <sheetData>
    <row r="1" spans="1:2" ht="21" x14ac:dyDescent="0.25">
      <c r="A1" s="2" t="s">
        <v>7</v>
      </c>
    </row>
    <row r="2" spans="1:2" x14ac:dyDescent="0.2">
      <c r="A2" t="s">
        <v>12</v>
      </c>
      <c r="B2" s="5">
        <v>1500</v>
      </c>
    </row>
    <row r="3" spans="1:2" x14ac:dyDescent="0.2">
      <c r="A3" t="s">
        <v>13</v>
      </c>
      <c r="B3" s="5">
        <v>2600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6D3DB-2323-41DB-99AE-9C3AB5D51B8B}">
  <dimension ref="A1:B5"/>
  <sheetViews>
    <sheetView workbookViewId="0">
      <selection activeCell="A6" sqref="A6"/>
    </sheetView>
  </sheetViews>
  <sheetFormatPr baseColWidth="10" defaultColWidth="8.83203125" defaultRowHeight="15" x14ac:dyDescent="0.2"/>
  <cols>
    <col min="1" max="1" width="38.83203125" customWidth="1"/>
    <col min="2" max="2" width="13.33203125" customWidth="1"/>
  </cols>
  <sheetData>
    <row r="1" spans="1:2" ht="21" x14ac:dyDescent="0.25">
      <c r="A1" s="2" t="s">
        <v>8</v>
      </c>
    </row>
    <row r="3" spans="1:2" x14ac:dyDescent="0.2">
      <c r="A3" t="s">
        <v>17</v>
      </c>
      <c r="B3" t="s">
        <v>18</v>
      </c>
    </row>
    <row r="4" spans="1:2" x14ac:dyDescent="0.2">
      <c r="A4" t="s">
        <v>19</v>
      </c>
      <c r="B4" t="s">
        <v>20</v>
      </c>
    </row>
    <row r="5" spans="1:2" x14ac:dyDescent="0.2">
      <c r="A5" t="s">
        <v>21</v>
      </c>
      <c r="B5" t="s">
        <v>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Loomine</vt:lpstr>
      <vt:lpstr>Rakendamine</vt:lpstr>
      <vt:lpstr>Käigus hoidmine</vt:lpstr>
      <vt:lpstr>Muud kaasnevad kulud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2018-12-19T09:57:30Z</dcterms:modified>
</cp:coreProperties>
</file>